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725BB1CB-2C55-4A45-A65B-982448073F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2" sheetId="1" r:id="rId1"/>
  </sheets>
  <definedNames>
    <definedName name="_xlnm.Print_Area" localSheetId="0">'T2'!$A$1:$Z$14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" i="1" l="1"/>
  <c r="W14" i="1"/>
  <c r="T14" i="1"/>
  <c r="U14" i="1"/>
  <c r="S14" i="1"/>
  <c r="R14" i="1"/>
  <c r="Q14" i="1" l="1"/>
  <c r="P14" i="1"/>
  <c r="I14" i="1"/>
  <c r="H14" i="1"/>
  <c r="G14" i="1"/>
  <c r="F14" i="1"/>
  <c r="C13" i="1"/>
  <c r="B13" i="1"/>
  <c r="D12" i="1"/>
  <c r="C12" i="1"/>
  <c r="B12" i="1"/>
  <c r="E11" i="1"/>
  <c r="E14" i="1" s="1"/>
  <c r="D11" i="1"/>
  <c r="C11" i="1"/>
  <c r="B11" i="1"/>
  <c r="C10" i="1"/>
  <c r="B10" i="1"/>
  <c r="D14" i="1" l="1"/>
  <c r="B14" i="1"/>
  <c r="C14" i="1"/>
</calcChain>
</file>

<file path=xl/sharedStrings.xml><?xml version="1.0" encoding="utf-8"?>
<sst xmlns="http://schemas.openxmlformats.org/spreadsheetml/2006/main" count="69" uniqueCount="25">
  <si>
    <t>عدد السفن</t>
  </si>
  <si>
    <t>Number of ships</t>
  </si>
  <si>
    <t xml:space="preserve">السنة </t>
  </si>
  <si>
    <t>Year</t>
  </si>
  <si>
    <t>الربع</t>
  </si>
  <si>
    <t>قادمة</t>
  </si>
  <si>
    <t>مغادرة</t>
  </si>
  <si>
    <t xml:space="preserve">Quarter </t>
  </si>
  <si>
    <t>in</t>
  </si>
  <si>
    <t>out</t>
  </si>
  <si>
    <t>الربع الأول</t>
  </si>
  <si>
    <t xml:space="preserve">First Quarter </t>
  </si>
  <si>
    <t xml:space="preserve">الربع الثاني </t>
  </si>
  <si>
    <t>Second Quarter</t>
  </si>
  <si>
    <t xml:space="preserve">الربع الثالث </t>
  </si>
  <si>
    <t>Third Quarter</t>
  </si>
  <si>
    <t xml:space="preserve">الربع الرابع </t>
  </si>
  <si>
    <t>Fourth Quarter</t>
  </si>
  <si>
    <t xml:space="preserve">الإجمالي </t>
  </si>
  <si>
    <t xml:space="preserve">Total </t>
  </si>
  <si>
    <t>المصدر: سلطة ميناء صقر البحري - رأس الخيمة</t>
  </si>
  <si>
    <t>Source: Saqr Seaport Authority - RAK</t>
  </si>
  <si>
    <t xml:space="preserve"> حركة سفن الشحن العام بميناء صقر البحري في رأس الخيمة </t>
  </si>
  <si>
    <t xml:space="preserve"> General Cargo Ship Movement in Saqr Seaport in Ras Al Khaimah</t>
  </si>
  <si>
    <t>2023-2012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</si>
</sst>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;[Red]#,##0"/>
    <numFmt numFmtId="165" formatCode="_(* #,##0_);_(* \(#,##0\);_(* &quot;-&quot;??_);_(@_)"/>
  </numFmts>
  <fonts count="1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Sakkal Majalla"/>
    </font>
    <font>
      <b/>
      <sz val="10"/>
      <color rgb="FF925185"/>
      <name val="Book Antiqua"/>
      <family val="1"/>
    </font>
    <font>
      <b/>
      <sz val="12"/>
      <color theme="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1"/>
      <color theme="0"/>
      <name val="Arial"/>
      <family val="2"/>
    </font>
    <font>
      <b/>
      <sz val="16"/>
      <color theme="0"/>
      <name val="Sakkal Majalla"/>
    </font>
    <font>
      <b/>
      <sz val="12"/>
      <color theme="0"/>
      <name val="Book Antiqua"/>
      <family val="1"/>
    </font>
    <font>
      <sz val="11"/>
      <color rgb="FF595959"/>
      <name val="Book Antiqua"/>
      <family val="1"/>
    </font>
    <font>
      <sz val="16"/>
      <color rgb="FF595959"/>
      <name val="Sakkal Majalla"/>
    </font>
    <font>
      <sz val="10"/>
      <color theme="1"/>
      <name val="Book Antiqua"/>
      <family val="1"/>
    </font>
    <font>
      <sz val="12"/>
      <name val="Sakkal Majalla"/>
    </font>
    <font>
      <b/>
      <sz val="14"/>
      <color theme="1"/>
      <name val="Sakkal Majalla"/>
    </font>
    <font>
      <b/>
      <sz val="10"/>
      <color theme="1"/>
      <name val="Book Antiqua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A19FA3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rgb="FF0097AF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rgb="FFA19FA3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thin">
        <color rgb="FF0097AF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0" fillId="2" borderId="0" xfId="0" applyFill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3" borderId="2" xfId="2" applyFont="1" applyFill="1" applyBorder="1" applyAlignment="1">
      <alignment horizontal="left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5" fillId="3" borderId="3" xfId="2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65" fontId="9" fillId="5" borderId="0" xfId="3" applyNumberFormat="1" applyFont="1" applyFill="1" applyBorder="1" applyAlignment="1">
      <alignment horizontal="right" vertical="center" wrapText="1" readingOrder="2"/>
    </xf>
    <xf numFmtId="165" fontId="10" fillId="5" borderId="0" xfId="3" applyNumberFormat="1" applyFont="1" applyFill="1" applyBorder="1" applyAlignment="1">
      <alignment horizontal="center" vertical="center" wrapText="1" readingOrder="2"/>
    </xf>
    <xf numFmtId="3" fontId="11" fillId="2" borderId="0" xfId="0" applyNumberFormat="1" applyFont="1" applyFill="1" applyAlignment="1">
      <alignment horizontal="right" vertical="center"/>
    </xf>
    <xf numFmtId="3" fontId="11" fillId="2" borderId="11" xfId="0" applyNumberFormat="1" applyFont="1" applyFill="1" applyBorder="1" applyAlignment="1">
      <alignment vertical="center"/>
    </xf>
    <xf numFmtId="3" fontId="11" fillId="2" borderId="0" xfId="0" applyNumberFormat="1" applyFont="1" applyFill="1" applyAlignment="1">
      <alignment horizontal="left" vertical="center"/>
    </xf>
    <xf numFmtId="0" fontId="12" fillId="2" borderId="0" xfId="0" applyFont="1" applyFill="1" applyAlignment="1">
      <alignment vertical="center"/>
    </xf>
    <xf numFmtId="165" fontId="8" fillId="5" borderId="12" xfId="3" applyNumberFormat="1" applyFont="1" applyFill="1" applyBorder="1" applyAlignment="1">
      <alignment horizontal="right" vertical="center" wrapText="1" readingOrder="2"/>
    </xf>
    <xf numFmtId="165" fontId="8" fillId="5" borderId="0" xfId="3" applyNumberFormat="1" applyFont="1" applyFill="1" applyBorder="1" applyAlignment="1">
      <alignment horizontal="right" vertical="center" wrapText="1" readingOrder="2"/>
    </xf>
    <xf numFmtId="165" fontId="10" fillId="5" borderId="0" xfId="3" applyNumberFormat="1" applyFont="1" applyFill="1" applyBorder="1" applyAlignment="1">
      <alignment horizontal="left" vertical="center" wrapText="1" readingOrder="2"/>
    </xf>
    <xf numFmtId="164" fontId="13" fillId="0" borderId="0" xfId="2" applyNumberFormat="1" applyFont="1" applyAlignment="1">
      <alignment horizontal="left" vertical="center" readingOrder="2"/>
    </xf>
    <xf numFmtId="0" fontId="0" fillId="0" borderId="0" xfId="0" applyAlignment="1">
      <alignment horizontal="right"/>
    </xf>
    <xf numFmtId="0" fontId="5" fillId="3" borderId="2" xfId="2" applyFont="1" applyFill="1" applyBorder="1" applyAlignment="1">
      <alignment horizontal="right" vertical="center" wrapText="1"/>
    </xf>
    <xf numFmtId="0" fontId="14" fillId="0" borderId="0" xfId="0" applyFont="1"/>
    <xf numFmtId="0" fontId="15" fillId="4" borderId="7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</cellXfs>
  <cellStyles count="4">
    <cellStyle name="Comma 2" xfId="3" xr:uid="{00000000-0005-0000-0000-000000000000}"/>
    <cellStyle name="Normal" xfId="0" builtinId="0"/>
    <cellStyle name="Normal 3 2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228600</xdr:colOff>
      <xdr:row>0</xdr:row>
      <xdr:rowOff>1038780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56ED453-737D-49ED-B04E-5400C92F3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7514950" y="0"/>
          <a:ext cx="1924050" cy="1038780"/>
        </a:xfrm>
        <a:prstGeom prst="rect">
          <a:avLst/>
        </a:prstGeom>
      </xdr:spPr>
    </xdr:pic>
    <xdr:clientData/>
  </xdr:twoCellAnchor>
  <xdr:twoCellAnchor editAs="oneCell">
    <xdr:from>
      <xdr:col>24</xdr:col>
      <xdr:colOff>504825</xdr:colOff>
      <xdr:row>0</xdr:row>
      <xdr:rowOff>114300</xdr:rowOff>
    </xdr:from>
    <xdr:to>
      <xdr:col>26</xdr:col>
      <xdr:colOff>57215</xdr:colOff>
      <xdr:row>0</xdr:row>
      <xdr:rowOff>504588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B81A8D-6519-4131-9004-AB4B2AEE4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2998785" y="114300"/>
          <a:ext cx="1447865" cy="390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25"/>
  <sheetViews>
    <sheetView showGridLines="0" rightToLeft="1" tabSelected="1" zoomScale="82" zoomScaleNormal="82" zoomScaleSheetLayoutView="92" workbookViewId="0">
      <selection activeCell="A17" sqref="A17"/>
    </sheetView>
  </sheetViews>
  <sheetFormatPr defaultRowHeight="12.75" x14ac:dyDescent="0.2"/>
  <cols>
    <col min="1" max="1" width="15.7109375" customWidth="1"/>
    <col min="2" max="25" width="9.7109375" customWidth="1"/>
    <col min="26" max="26" width="18.7109375" bestFit="1" customWidth="1"/>
  </cols>
  <sheetData>
    <row r="1" spans="1:26" ht="89.25" customHeight="1" x14ac:dyDescent="0.2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3"/>
      <c r="S1" s="3"/>
      <c r="T1" s="3"/>
      <c r="U1" s="3"/>
      <c r="V1" s="3"/>
      <c r="W1" s="3"/>
      <c r="X1" s="3"/>
      <c r="Y1" s="3"/>
    </row>
    <row r="2" spans="1:26" ht="21" customHeight="1" x14ac:dyDescent="0.2">
      <c r="A2" s="9" t="s">
        <v>22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1"/>
    </row>
    <row r="3" spans="1:26" s="1" customFormat="1" ht="21" customHeight="1" x14ac:dyDescent="0.2">
      <c r="A3" s="12" t="s">
        <v>23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4"/>
    </row>
    <row r="4" spans="1:26" s="1" customFormat="1" ht="21" customHeight="1" x14ac:dyDescent="0.2">
      <c r="A4" s="12" t="s">
        <v>24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4"/>
    </row>
    <row r="5" spans="1:26" s="1" customFormat="1" ht="21" customHeight="1" thickBo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6.5" customHeight="1" x14ac:dyDescent="0.45">
      <c r="A6" s="27" t="s">
        <v>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Z6" s="24" t="s">
        <v>1</v>
      </c>
    </row>
    <row r="7" spans="1:26" ht="30" customHeight="1" x14ac:dyDescent="0.2">
      <c r="A7" s="26" t="s">
        <v>2</v>
      </c>
      <c r="B7" s="6">
        <v>2012</v>
      </c>
      <c r="C7" s="7"/>
      <c r="D7" s="6">
        <v>2013</v>
      </c>
      <c r="E7" s="7"/>
      <c r="F7" s="6">
        <v>2014</v>
      </c>
      <c r="G7" s="7"/>
      <c r="H7" s="6">
        <v>2015</v>
      </c>
      <c r="I7" s="7"/>
      <c r="J7" s="6">
        <v>2016</v>
      </c>
      <c r="K7" s="7"/>
      <c r="L7" s="6">
        <v>2017</v>
      </c>
      <c r="M7" s="7"/>
      <c r="N7" s="6">
        <v>2018</v>
      </c>
      <c r="O7" s="7"/>
      <c r="P7" s="6">
        <v>2019</v>
      </c>
      <c r="Q7" s="7"/>
      <c r="R7" s="6">
        <v>2020</v>
      </c>
      <c r="S7" s="7"/>
      <c r="T7" s="6">
        <v>2021</v>
      </c>
      <c r="U7" s="7"/>
      <c r="V7" s="6">
        <v>2022</v>
      </c>
      <c r="W7" s="7"/>
      <c r="X7" s="6">
        <v>2023</v>
      </c>
      <c r="Y7" s="7"/>
      <c r="Z7" s="5" t="s">
        <v>3</v>
      </c>
    </row>
    <row r="8" spans="1:26" ht="23.25" x14ac:dyDescent="0.2">
      <c r="A8" s="21" t="s">
        <v>4</v>
      </c>
      <c r="B8" s="15" t="s">
        <v>5</v>
      </c>
      <c r="C8" s="15" t="s">
        <v>6</v>
      </c>
      <c r="D8" s="15" t="s">
        <v>5</v>
      </c>
      <c r="E8" s="15" t="s">
        <v>6</v>
      </c>
      <c r="F8" s="15" t="s">
        <v>5</v>
      </c>
      <c r="G8" s="15" t="s">
        <v>6</v>
      </c>
      <c r="H8" s="15" t="s">
        <v>5</v>
      </c>
      <c r="I8" s="15" t="s">
        <v>6</v>
      </c>
      <c r="J8" s="15" t="s">
        <v>5</v>
      </c>
      <c r="K8" s="15" t="s">
        <v>6</v>
      </c>
      <c r="L8" s="15" t="s">
        <v>5</v>
      </c>
      <c r="M8" s="15" t="s">
        <v>6</v>
      </c>
      <c r="N8" s="15" t="s">
        <v>5</v>
      </c>
      <c r="O8" s="15" t="s">
        <v>6</v>
      </c>
      <c r="P8" s="15" t="s">
        <v>5</v>
      </c>
      <c r="Q8" s="15" t="s">
        <v>6</v>
      </c>
      <c r="R8" s="15" t="s">
        <v>5</v>
      </c>
      <c r="S8" s="15" t="s">
        <v>6</v>
      </c>
      <c r="T8" s="15" t="s">
        <v>5</v>
      </c>
      <c r="U8" s="15" t="s">
        <v>6</v>
      </c>
      <c r="V8" s="15" t="s">
        <v>5</v>
      </c>
      <c r="W8" s="15" t="s">
        <v>6</v>
      </c>
      <c r="X8" s="15" t="s">
        <v>5</v>
      </c>
      <c r="Y8" s="15" t="s">
        <v>6</v>
      </c>
      <c r="Z8" s="23" t="s">
        <v>7</v>
      </c>
    </row>
    <row r="9" spans="1:26" ht="16.5" x14ac:dyDescent="0.2">
      <c r="A9" s="22"/>
      <c r="B9" s="16" t="s">
        <v>8</v>
      </c>
      <c r="C9" s="16" t="s">
        <v>9</v>
      </c>
      <c r="D9" s="16" t="s">
        <v>8</v>
      </c>
      <c r="E9" s="16" t="s">
        <v>9</v>
      </c>
      <c r="F9" s="16" t="s">
        <v>8</v>
      </c>
      <c r="G9" s="16" t="s">
        <v>9</v>
      </c>
      <c r="H9" s="16" t="s">
        <v>8</v>
      </c>
      <c r="I9" s="16" t="s">
        <v>9</v>
      </c>
      <c r="J9" s="16" t="s">
        <v>8</v>
      </c>
      <c r="K9" s="16" t="s">
        <v>9</v>
      </c>
      <c r="L9" s="16" t="s">
        <v>8</v>
      </c>
      <c r="M9" s="16" t="s">
        <v>9</v>
      </c>
      <c r="N9" s="16" t="s">
        <v>8</v>
      </c>
      <c r="O9" s="16" t="s">
        <v>9</v>
      </c>
      <c r="P9" s="16" t="s">
        <v>8</v>
      </c>
      <c r="Q9" s="16" t="s">
        <v>9</v>
      </c>
      <c r="R9" s="16" t="s">
        <v>8</v>
      </c>
      <c r="S9" s="16" t="s">
        <v>9</v>
      </c>
      <c r="T9" s="16" t="s">
        <v>8</v>
      </c>
      <c r="U9" s="16" t="s">
        <v>9</v>
      </c>
      <c r="V9" s="16" t="s">
        <v>8</v>
      </c>
      <c r="W9" s="16" t="s">
        <v>9</v>
      </c>
      <c r="X9" s="16" t="s">
        <v>8</v>
      </c>
      <c r="Y9" s="16" t="s">
        <v>9</v>
      </c>
      <c r="Z9" s="23"/>
    </row>
    <row r="10" spans="1:26" ht="30" customHeight="1" x14ac:dyDescent="0.2">
      <c r="A10" s="20" t="s">
        <v>10</v>
      </c>
      <c r="B10" s="17">
        <f>99+97+101</f>
        <v>297</v>
      </c>
      <c r="C10" s="17">
        <f>98+99+101</f>
        <v>298</v>
      </c>
      <c r="D10" s="17">
        <v>453</v>
      </c>
      <c r="E10" s="17">
        <v>447</v>
      </c>
      <c r="F10" s="17">
        <v>415</v>
      </c>
      <c r="G10" s="17">
        <v>408</v>
      </c>
      <c r="H10" s="17">
        <v>286</v>
      </c>
      <c r="I10" s="17">
        <v>289</v>
      </c>
      <c r="J10" s="17">
        <v>344</v>
      </c>
      <c r="K10" s="17">
        <v>343</v>
      </c>
      <c r="L10" s="17">
        <v>403</v>
      </c>
      <c r="M10" s="17">
        <v>409</v>
      </c>
      <c r="N10" s="17">
        <v>486</v>
      </c>
      <c r="O10" s="17">
        <v>483</v>
      </c>
      <c r="P10" s="17">
        <v>352</v>
      </c>
      <c r="Q10" s="17">
        <v>355</v>
      </c>
      <c r="R10" s="17">
        <v>306</v>
      </c>
      <c r="S10" s="17">
        <v>308</v>
      </c>
      <c r="T10" s="17">
        <v>327</v>
      </c>
      <c r="U10" s="17">
        <v>325</v>
      </c>
      <c r="V10" s="17">
        <v>311</v>
      </c>
      <c r="W10" s="17">
        <v>312</v>
      </c>
      <c r="X10" s="17">
        <v>304</v>
      </c>
      <c r="Y10" s="17">
        <v>304</v>
      </c>
      <c r="Z10" s="19" t="s">
        <v>11</v>
      </c>
    </row>
    <row r="11" spans="1:26" ht="30" customHeight="1" x14ac:dyDescent="0.2">
      <c r="A11" s="20" t="s">
        <v>12</v>
      </c>
      <c r="B11" s="17">
        <f>117+116+115</f>
        <v>348</v>
      </c>
      <c r="C11" s="17">
        <f>119+111+119</f>
        <v>349</v>
      </c>
      <c r="D11" s="17">
        <f>172+172+156</f>
        <v>500</v>
      </c>
      <c r="E11" s="17">
        <f>171+170+153</f>
        <v>494</v>
      </c>
      <c r="F11" s="17">
        <v>445</v>
      </c>
      <c r="G11" s="17">
        <v>449</v>
      </c>
      <c r="H11" s="17">
        <v>338</v>
      </c>
      <c r="I11" s="17">
        <v>338</v>
      </c>
      <c r="J11" s="17">
        <v>337</v>
      </c>
      <c r="K11" s="17">
        <v>338</v>
      </c>
      <c r="L11" s="17">
        <v>444</v>
      </c>
      <c r="M11" s="17">
        <v>442</v>
      </c>
      <c r="N11" s="17">
        <v>423</v>
      </c>
      <c r="O11" s="17">
        <v>420</v>
      </c>
      <c r="P11" s="17">
        <v>352</v>
      </c>
      <c r="Q11" s="17">
        <v>352</v>
      </c>
      <c r="R11" s="17">
        <v>212</v>
      </c>
      <c r="S11" s="17">
        <v>209</v>
      </c>
      <c r="T11" s="17">
        <v>307</v>
      </c>
      <c r="U11" s="17">
        <v>308</v>
      </c>
      <c r="V11" s="17">
        <v>270</v>
      </c>
      <c r="W11" s="17">
        <v>277</v>
      </c>
      <c r="X11" s="17">
        <v>307</v>
      </c>
      <c r="Y11" s="17">
        <v>310</v>
      </c>
      <c r="Z11" s="19" t="s">
        <v>13</v>
      </c>
    </row>
    <row r="12" spans="1:26" ht="30" customHeight="1" x14ac:dyDescent="0.2">
      <c r="A12" s="20" t="s">
        <v>14</v>
      </c>
      <c r="B12" s="17">
        <f>111+112+121</f>
        <v>344</v>
      </c>
      <c r="C12" s="17">
        <f>113+111+122</f>
        <v>346</v>
      </c>
      <c r="D12" s="17">
        <f>136+134+130</f>
        <v>400</v>
      </c>
      <c r="E12" s="17">
        <v>402</v>
      </c>
      <c r="F12" s="17">
        <v>398</v>
      </c>
      <c r="G12" s="17">
        <v>395</v>
      </c>
      <c r="H12" s="17">
        <v>330</v>
      </c>
      <c r="I12" s="17">
        <v>332</v>
      </c>
      <c r="J12" s="17">
        <v>330</v>
      </c>
      <c r="K12" s="17">
        <v>331</v>
      </c>
      <c r="L12" s="17">
        <v>352</v>
      </c>
      <c r="M12" s="17">
        <v>352</v>
      </c>
      <c r="N12" s="17">
        <v>372</v>
      </c>
      <c r="O12" s="17">
        <v>373</v>
      </c>
      <c r="P12" s="17">
        <v>305</v>
      </c>
      <c r="Q12" s="17">
        <v>307</v>
      </c>
      <c r="R12" s="17">
        <v>255</v>
      </c>
      <c r="S12" s="17">
        <v>253</v>
      </c>
      <c r="T12" s="17">
        <v>302</v>
      </c>
      <c r="U12" s="17">
        <v>300</v>
      </c>
      <c r="V12" s="17">
        <v>272</v>
      </c>
      <c r="W12" s="17">
        <v>270</v>
      </c>
      <c r="X12" s="17">
        <v>307</v>
      </c>
      <c r="Y12" s="17">
        <v>302</v>
      </c>
      <c r="Z12" s="19" t="s">
        <v>15</v>
      </c>
    </row>
    <row r="13" spans="1:26" ht="30" customHeight="1" x14ac:dyDescent="0.2">
      <c r="A13" s="20" t="s">
        <v>16</v>
      </c>
      <c r="B13" s="17">
        <f>127+121+123</f>
        <v>371</v>
      </c>
      <c r="C13" s="17">
        <f>123+122+124</f>
        <v>369</v>
      </c>
      <c r="D13" s="17">
        <v>355</v>
      </c>
      <c r="E13" s="17">
        <v>350</v>
      </c>
      <c r="F13" s="17">
        <v>392</v>
      </c>
      <c r="G13" s="17">
        <v>389</v>
      </c>
      <c r="H13" s="17">
        <v>330</v>
      </c>
      <c r="I13" s="17">
        <v>331</v>
      </c>
      <c r="J13" s="17">
        <v>350</v>
      </c>
      <c r="K13" s="17">
        <v>347</v>
      </c>
      <c r="L13" s="17">
        <v>423</v>
      </c>
      <c r="M13" s="17">
        <v>423</v>
      </c>
      <c r="N13" s="17">
        <v>364</v>
      </c>
      <c r="O13" s="17">
        <v>361</v>
      </c>
      <c r="P13" s="17">
        <v>340</v>
      </c>
      <c r="Q13" s="17">
        <v>339</v>
      </c>
      <c r="R13" s="17">
        <v>318</v>
      </c>
      <c r="S13" s="17">
        <v>321</v>
      </c>
      <c r="T13" s="17">
        <v>330</v>
      </c>
      <c r="U13" s="17">
        <v>330</v>
      </c>
      <c r="V13" s="17">
        <v>284</v>
      </c>
      <c r="W13" s="17">
        <v>279</v>
      </c>
      <c r="X13" s="17">
        <v>340</v>
      </c>
      <c r="Y13" s="17">
        <v>341</v>
      </c>
      <c r="Z13" s="19" t="s">
        <v>17</v>
      </c>
    </row>
    <row r="14" spans="1:26" ht="30" customHeight="1" thickBot="1" x14ac:dyDescent="0.25">
      <c r="A14" s="20" t="s">
        <v>18</v>
      </c>
      <c r="B14" s="18">
        <f t="shared" ref="B14:G14" si="0">SUM(B10:B13)</f>
        <v>1360</v>
      </c>
      <c r="C14" s="18">
        <f t="shared" si="0"/>
        <v>1362</v>
      </c>
      <c r="D14" s="18">
        <f t="shared" si="0"/>
        <v>1708</v>
      </c>
      <c r="E14" s="18">
        <f t="shared" si="0"/>
        <v>1693</v>
      </c>
      <c r="F14" s="18">
        <f t="shared" si="0"/>
        <v>1650</v>
      </c>
      <c r="G14" s="18">
        <f t="shared" si="0"/>
        <v>1641</v>
      </c>
      <c r="H14" s="18">
        <f>SUM(H10:H13)</f>
        <v>1284</v>
      </c>
      <c r="I14" s="18">
        <f>SUM(I10:I13)</f>
        <v>1290</v>
      </c>
      <c r="J14" s="18">
        <v>1361</v>
      </c>
      <c r="K14" s="18">
        <v>1359</v>
      </c>
      <c r="L14" s="18">
        <v>1622</v>
      </c>
      <c r="M14" s="18">
        <v>1628</v>
      </c>
      <c r="N14" s="18">
        <v>1645</v>
      </c>
      <c r="O14" s="18">
        <v>1637</v>
      </c>
      <c r="P14" s="18">
        <f t="shared" ref="P14:U14" si="1">SUM(P10:P13)</f>
        <v>1349</v>
      </c>
      <c r="Q14" s="18">
        <f t="shared" si="1"/>
        <v>1353</v>
      </c>
      <c r="R14" s="18">
        <f t="shared" si="1"/>
        <v>1091</v>
      </c>
      <c r="S14" s="18">
        <f t="shared" si="1"/>
        <v>1091</v>
      </c>
      <c r="T14" s="18">
        <f t="shared" si="1"/>
        <v>1266</v>
      </c>
      <c r="U14" s="18">
        <f t="shared" si="1"/>
        <v>1263</v>
      </c>
      <c r="V14" s="18">
        <f>SUM(V10:V13)</f>
        <v>1137</v>
      </c>
      <c r="W14" s="18">
        <f>SUM(W10:W13)</f>
        <v>1138</v>
      </c>
      <c r="X14" s="18">
        <v>1258</v>
      </c>
      <c r="Y14" s="18">
        <v>1257</v>
      </c>
      <c r="Z14" s="18" t="s">
        <v>19</v>
      </c>
    </row>
    <row r="15" spans="1:26" ht="18" customHeight="1" x14ac:dyDescent="0.2">
      <c r="A15" s="28" t="s">
        <v>20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</row>
    <row r="16" spans="1:26" ht="18" customHeight="1" x14ac:dyDescent="0.2">
      <c r="A16" s="30" t="s">
        <v>21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25" spans="2:2" x14ac:dyDescent="0.2">
      <c r="B25" s="25"/>
    </row>
  </sheetData>
  <mergeCells count="20">
    <mergeCell ref="T7:U7"/>
    <mergeCell ref="V7:W7"/>
    <mergeCell ref="X7:Y7"/>
    <mergeCell ref="A15:Z15"/>
    <mergeCell ref="A16:Z16"/>
    <mergeCell ref="F7:G7"/>
    <mergeCell ref="B1:Q1"/>
    <mergeCell ref="A2:Z2"/>
    <mergeCell ref="A3:Z3"/>
    <mergeCell ref="A4:Z4"/>
    <mergeCell ref="B7:C7"/>
    <mergeCell ref="D7:E7"/>
    <mergeCell ref="H7:I7"/>
    <mergeCell ref="J7:K7"/>
    <mergeCell ref="L7:M7"/>
    <mergeCell ref="N7:O7"/>
    <mergeCell ref="P7:Q7"/>
    <mergeCell ref="A8:A9"/>
    <mergeCell ref="Z8:Z9"/>
    <mergeCell ref="R7:S7"/>
  </mergeCells>
  <printOptions horizontalCentered="1" verticalCentered="1"/>
  <pageMargins left="0.71" right="0.79" top="0.98425196850393704" bottom="0.98425196850393704" header="0.51181102362204722" footer="0.51181102362204722"/>
  <pageSetup paperSize="9" scale="54" orientation="landscape" r:id="rId1"/>
  <headerFooter alignWithMargins="0"/>
  <colBreaks count="1" manualBreakCount="1">
    <brk id="25" max="1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5B0729-BC48-49A1-AB02-EEB7A54EA2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D9810F-2A2B-4ED2-8CC0-D077FD66A0F6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5697394-6940-4883-A1B2-5053D12D91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</vt:lpstr>
      <vt:lpstr>'T2'!Print_Area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Bouchra Boularab</cp:lastModifiedBy>
  <cp:lastPrinted>2023-01-10T10:23:51Z</cp:lastPrinted>
  <dcterms:created xsi:type="dcterms:W3CDTF">2020-03-29T05:08:29Z</dcterms:created>
  <dcterms:modified xsi:type="dcterms:W3CDTF">2024-10-01T06:08:53Z</dcterms:modified>
</cp:coreProperties>
</file>